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  <sheet name="Arkusz1" sheetId="2" r:id="rId2"/>
  </sheets>
  <definedNames/>
  <calcPr fullCalcOnLoad="1"/>
</workbook>
</file>

<file path=xl/comments1.xml><?xml version="1.0" encoding="utf-8"?>
<comments xmlns="http://schemas.openxmlformats.org/spreadsheetml/2006/main">
  <authors>
    <author>UG Mirzec</author>
  </authors>
  <commentList>
    <comment ref="L27" authorId="0">
      <text>
        <r>
          <rPr>
            <b/>
            <sz val="8"/>
            <rFont val="Tahoma"/>
            <family val="2"/>
          </rPr>
          <t>UG Mirzec: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<sst xmlns="http://schemas.openxmlformats.org/spreadsheetml/2006/main" count="132" uniqueCount="75">
  <si>
    <t>Dział</t>
  </si>
  <si>
    <t>w tym:</t>
  </si>
  <si>
    <t>w tym źródła finansowania</t>
  </si>
  <si>
    <t>Rozdz.</t>
  </si>
  <si>
    <t>w złotych</t>
  </si>
  <si>
    <t>Lp.</t>
  </si>
  <si>
    <t>Łączne nakłady finansowe</t>
  </si>
  <si>
    <t>Jednostka org. realizująca zadanie lub koordynująca program</t>
  </si>
  <si>
    <t>Planowane wydatki</t>
  </si>
  <si>
    <t>kredyty
i pożyczki</t>
  </si>
  <si>
    <t>środki wymienione
w art. 5 ust. 1 pkt 2 i 3 u.f.p.</t>
  </si>
  <si>
    <t>dochody własne jst</t>
  </si>
  <si>
    <t>dotacje i środki pochodzące z innych  źr.*</t>
  </si>
  <si>
    <t>wydatki majątkowe</t>
  </si>
  <si>
    <t>Nazwa przedsięwzięcia</t>
  </si>
  <si>
    <t>kredyty i pożyczki zaciągnięte na realizację zadania pod refundację wydatków</t>
  </si>
  <si>
    <t xml:space="preserve">Urząd Gminy </t>
  </si>
  <si>
    <t>Urząd Gminy</t>
  </si>
  <si>
    <t xml:space="preserve">wydatki bieżące </t>
  </si>
  <si>
    <t>Razem wydatki bieżące</t>
  </si>
  <si>
    <t>Razem wydatki majątkowe</t>
  </si>
  <si>
    <t xml:space="preserve">Ogółem </t>
  </si>
  <si>
    <t xml:space="preserve">Powiat Starachowicki </t>
  </si>
  <si>
    <t xml:space="preserve">Termomodernizacja budynków użyteczności publicznej z obszaru Gminy Mirzec z zastosowaniem odnawialnych źródeł energii                                  </t>
  </si>
  <si>
    <t xml:space="preserve">Opracowanie zmiany studium uwarunkowań i kierunków zagodpodarowania przestrzennego Gminy Mirzec </t>
  </si>
  <si>
    <t xml:space="preserve">Budowa sali gimnastycznej przy szkole podstawowej w Tychowie Starym </t>
  </si>
  <si>
    <t>Budowa kanalizacji sanitarnej grawitacyjnej i tłocznej w miejscowości Małyszyn Dolny</t>
  </si>
  <si>
    <t xml:space="preserve">Budowa kanalizacji sanitarnej na terenie Gminy Mirzec - sięgacze </t>
  </si>
  <si>
    <t>Budowa kanalizacji grawitacyjnej i tłocznej w miejscowości Ostrożanka</t>
  </si>
  <si>
    <t xml:space="preserve">Budowa kanalizacji grawitacyjnej i tłocznej w miejscowości Osiny - etap II </t>
  </si>
  <si>
    <t>010</t>
  </si>
  <si>
    <t>01010</t>
  </si>
  <si>
    <t>Zintegrowana rewitalizacja terenów centrum Mirca z zamiarem kompleksowej odnowy terenów kryzysowych w obszar rozwojowy poprzez powstanie strefy: turystyki,relaksu i aktywności - etap II</t>
  </si>
  <si>
    <t>Rozwój ciała i umysłu-modernizacja i rozbudowa szkolnej infrastruktury sportowej wraz z wyposażeniem w sprzęt i materiały dydaktyczne</t>
  </si>
  <si>
    <t xml:space="preserve">Przebudowa drogi gminnej Nr 347033T Gadka Kościół-Gadka Szkoła                         </t>
  </si>
  <si>
    <t xml:space="preserve">Mirzec kulturą stoi- dbałość o działalność twórczą związaną ze zwiększeniem zasobów kulturowych poprzez zagospodarowanie i wyposażenie obiektów kultury wiejskiej z terenu Gminy Mirzec </t>
  </si>
  <si>
    <t>Limity wydatków na wieloletnie przedsięwzięcia planowane do poniesienia w 2018 roku</t>
  </si>
  <si>
    <t xml:space="preserve">Rozwój e-usług w gminach: Mirzec i Wąchock </t>
  </si>
  <si>
    <t xml:space="preserve">Wytwarzanie i dystrybucja energii ze źródeł odnawialnych w gminach Pawłów i Mirzec  </t>
  </si>
  <si>
    <t xml:space="preserve">Zarządzanie drogami powiatowymi w zakresie utrzymania zieleni przydrożnej  </t>
  </si>
  <si>
    <t xml:space="preserve">Przebudowa drogi powiatowej nr 0565T Tychów Nowy Ostrożanka  </t>
  </si>
  <si>
    <t xml:space="preserve">Remont drogi gminnej nr 347020T Mirzec Poddąbrowa- ul.Langiewicza -Mirzec Malcówki </t>
  </si>
  <si>
    <t xml:space="preserve">Remont drogi gminnej nr 347013T Małyszyn-Krzewa -I etap          </t>
  </si>
  <si>
    <t xml:space="preserve">Przebudowa budynku wielofunkcyjnego w Ostrożance  </t>
  </si>
  <si>
    <t xml:space="preserve">Budowa oświetlenia drogowego przy drodze gminnej Nr 347005T na odcinku Trębowiec Mały - droga wojewódzka 744 </t>
  </si>
  <si>
    <t xml:space="preserve">Dobudowa oświetlenia drogowego przy drodze gminnej Nr 347021T Mirzec Podborki-Mirzec Majorat  </t>
  </si>
  <si>
    <t>rok budżetowy 2018 (8+9+10+11)</t>
  </si>
  <si>
    <t xml:space="preserve">Przebudowa drogi powiatowej Nr 0570T Osiny-Mokre Niwy-Krupów-Trębowiec Duży gr. woj. świętokrzyskiego  </t>
  </si>
  <si>
    <t>1</t>
  </si>
  <si>
    <t>2</t>
  </si>
  <si>
    <t>3</t>
  </si>
  <si>
    <t>4</t>
  </si>
  <si>
    <t xml:space="preserve">Zmiana miejscowego planu zagospodarowania przestrzennego Gminy Mirzec </t>
  </si>
  <si>
    <t>5</t>
  </si>
  <si>
    <t xml:space="preserve">Budowa przydomowych oczyszczalni ścieków na terenie Gminy Mirzec </t>
  </si>
  <si>
    <t xml:space="preserve">Budowa drogi dojazdowej do posesji położonej na dzialce nr ewid. 460/1 w Małyszynie Dolnym </t>
  </si>
  <si>
    <t xml:space="preserve">"Kształcenie dla przyszłości" </t>
  </si>
  <si>
    <t xml:space="preserve">Modernizacja oświetlenia drogowego na terenie Gminy Mirzec </t>
  </si>
  <si>
    <t xml:space="preserve">Przebudowa drogi powiatowej Nr 0559T Jagodne Gadka </t>
  </si>
  <si>
    <t xml:space="preserve">Przebudowa drogi powiatowej Nr 0565T Tychów Nowy -Ostrożanka </t>
  </si>
  <si>
    <t xml:space="preserve">Przebudowa drogi gminnej Krzewa Nr 347003T Ostrożanka -Krzewa </t>
  </si>
  <si>
    <t>Przebudowa drogi gminnej Nr 3478018T Mirzec Korzonek-Mirzec Podkowalów</t>
  </si>
  <si>
    <t xml:space="preserve">Rewitalizacja ośrodka zdrowia w Mircu polegająca na zastosowaniu nowych rozwiazań architektoniczno budowlanych i informatycznych z efektywnym wykorzystaniem energii oraz doposażeniem w nowoczesny sprzęt medyczny </t>
  </si>
  <si>
    <t xml:space="preserve">Utworzenie Klubu Seniora w miejscowości Mirzec </t>
  </si>
  <si>
    <t>25</t>
  </si>
  <si>
    <t xml:space="preserve">Przebudowa drogi powiatowej Nr 0557T Skarżysko Kamienna-Mirzec w m.Gadka-odbudowa systemu odwodnienia drogowego </t>
  </si>
  <si>
    <t xml:space="preserve">Przebudowa drogi gminnej Nr 347007T Poduchowne Korzonek  -          </t>
  </si>
  <si>
    <t xml:space="preserve">Załącznik nr 3 do Uchwały Rady Gminy w Mircu </t>
  </si>
  <si>
    <t xml:space="preserve">Termomodernizacja budynków OSP Jagodne i OSP Osiny                     </t>
  </si>
  <si>
    <t xml:space="preserve">Przebudowa drogi powiatowej Nr 0561T Mirzec(Ogrody)- Poddąbrowa- droga woj. Nr 744  </t>
  </si>
  <si>
    <t>Poprawa umiejętności mieszkańców Gminy Mirzec korzystania z internetu , e-usług</t>
  </si>
  <si>
    <t xml:space="preserve">Odwodnienie drogi dojazdowej do posesji w Malyszynie Dolnym </t>
  </si>
  <si>
    <t>26</t>
  </si>
  <si>
    <t>27</t>
  </si>
  <si>
    <t>Nr LV/329/2018 z dnia 31 sierpnia 2018 roku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</si>
</sst>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4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9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sz val="11"/>
      <color rgb="FF00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6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24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24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vertical="center" wrapText="1"/>
    </xf>
    <xf numFmtId="3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right" vertical="center"/>
    </xf>
    <xf numFmtId="49" fontId="10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right" vertical="center" wrapText="1"/>
    </xf>
    <xf numFmtId="0" fontId="14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" fontId="10" fillId="0" borderId="11" xfId="0" applyNumberFormat="1" applyFont="1" applyBorder="1" applyAlignment="1">
      <alignment vertical="center"/>
    </xf>
    <xf numFmtId="4" fontId="10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1" xfId="0" applyFont="1" applyBorder="1" applyAlignment="1">
      <alignment vertical="center" wrapText="1"/>
    </xf>
    <xf numFmtId="3" fontId="15" fillId="0" borderId="11" xfId="0" applyNumberFormat="1" applyFont="1" applyBorder="1" applyAlignment="1">
      <alignment vertical="center"/>
    </xf>
    <xf numFmtId="4" fontId="15" fillId="0" borderId="11" xfId="0" applyNumberFormat="1" applyFont="1" applyBorder="1" applyAlignment="1">
      <alignment vertical="center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1">
      <selection activeCell="I1" sqref="I1:L1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32.875" style="1" customWidth="1"/>
    <col min="5" max="5" width="12.625" style="1" customWidth="1"/>
    <col min="6" max="6" width="11.25390625" style="1" customWidth="1"/>
    <col min="7" max="7" width="11.875" style="1" customWidth="1"/>
    <col min="8" max="8" width="9.00390625" style="1" customWidth="1"/>
    <col min="9" max="9" width="10.00390625" style="1" customWidth="1"/>
    <col min="10" max="10" width="11.875" style="1" customWidth="1"/>
    <col min="11" max="11" width="11.00390625" style="1" customWidth="1"/>
    <col min="12" max="12" width="13.75390625" style="1" customWidth="1"/>
    <col min="13" max="16384" width="9.125" style="1" customWidth="1"/>
  </cols>
  <sheetData>
    <row r="1" spans="5:12" ht="12.75">
      <c r="E1" s="1" t="s">
        <v>67</v>
      </c>
      <c r="I1" s="41" t="s">
        <v>74</v>
      </c>
      <c r="J1" s="41"/>
      <c r="K1" s="41"/>
      <c r="L1" s="41"/>
    </row>
    <row r="2" spans="1:12" ht="30" customHeight="1">
      <c r="A2" s="39" t="s">
        <v>36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2" t="s">
        <v>4</v>
      </c>
    </row>
    <row r="4" spans="1:12" s="4" customFormat="1" ht="15.75" customHeight="1">
      <c r="A4" s="40" t="s">
        <v>5</v>
      </c>
      <c r="B4" s="40" t="s">
        <v>0</v>
      </c>
      <c r="C4" s="40" t="s">
        <v>3</v>
      </c>
      <c r="D4" s="37" t="s">
        <v>14</v>
      </c>
      <c r="E4" s="37" t="s">
        <v>6</v>
      </c>
      <c r="F4" s="36" t="s">
        <v>8</v>
      </c>
      <c r="G4" s="36"/>
      <c r="H4" s="36"/>
      <c r="I4" s="36"/>
      <c r="J4" s="36"/>
      <c r="K4" s="36"/>
      <c r="L4" s="37" t="s">
        <v>7</v>
      </c>
    </row>
    <row r="5" spans="1:12" s="4" customFormat="1" ht="15.75" customHeight="1">
      <c r="A5" s="40"/>
      <c r="B5" s="40"/>
      <c r="C5" s="40"/>
      <c r="D5" s="37"/>
      <c r="E5" s="37"/>
      <c r="F5" s="38" t="s">
        <v>46</v>
      </c>
      <c r="G5" s="37" t="s">
        <v>2</v>
      </c>
      <c r="H5" s="37"/>
      <c r="I5" s="37"/>
      <c r="J5" s="37"/>
      <c r="K5" s="37"/>
      <c r="L5" s="37"/>
    </row>
    <row r="6" spans="1:12" s="4" customFormat="1" ht="13.5" customHeight="1">
      <c r="A6" s="40"/>
      <c r="B6" s="40"/>
      <c r="C6" s="40"/>
      <c r="D6" s="37"/>
      <c r="E6" s="37"/>
      <c r="F6" s="38"/>
      <c r="G6" s="32" t="s">
        <v>11</v>
      </c>
      <c r="H6" s="35" t="s">
        <v>9</v>
      </c>
      <c r="I6" s="5" t="s">
        <v>1</v>
      </c>
      <c r="J6" s="32" t="s">
        <v>12</v>
      </c>
      <c r="K6" s="35" t="s">
        <v>10</v>
      </c>
      <c r="L6" s="37"/>
    </row>
    <row r="7" spans="1:12" s="4" customFormat="1" ht="29.25" customHeight="1">
      <c r="A7" s="40"/>
      <c r="B7" s="40"/>
      <c r="C7" s="40"/>
      <c r="D7" s="37"/>
      <c r="E7" s="37"/>
      <c r="F7" s="38"/>
      <c r="G7" s="33"/>
      <c r="H7" s="33"/>
      <c r="I7" s="37" t="s">
        <v>15</v>
      </c>
      <c r="J7" s="33"/>
      <c r="K7" s="33"/>
      <c r="L7" s="37"/>
    </row>
    <row r="8" spans="1:12" s="4" customFormat="1" ht="19.5" customHeight="1">
      <c r="A8" s="40"/>
      <c r="B8" s="40"/>
      <c r="C8" s="40"/>
      <c r="D8" s="37"/>
      <c r="E8" s="37"/>
      <c r="F8" s="38"/>
      <c r="G8" s="33"/>
      <c r="H8" s="33"/>
      <c r="I8" s="37"/>
      <c r="J8" s="33"/>
      <c r="K8" s="33"/>
      <c r="L8" s="37"/>
    </row>
    <row r="9" spans="1:12" s="4" customFormat="1" ht="56.25" customHeight="1">
      <c r="A9" s="40"/>
      <c r="B9" s="40"/>
      <c r="C9" s="40"/>
      <c r="D9" s="37"/>
      <c r="E9" s="37"/>
      <c r="F9" s="38"/>
      <c r="G9" s="34"/>
      <c r="H9" s="34"/>
      <c r="I9" s="37"/>
      <c r="J9" s="34"/>
      <c r="K9" s="34"/>
      <c r="L9" s="37"/>
    </row>
    <row r="10" spans="1:12" ht="7.5" customHeigh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/>
      <c r="J10" s="6">
        <v>9</v>
      </c>
      <c r="K10" s="6">
        <v>10</v>
      </c>
      <c r="L10" s="6">
        <v>12</v>
      </c>
    </row>
    <row r="11" spans="1:12" ht="42.75" customHeight="1">
      <c r="A11" s="17" t="s">
        <v>48</v>
      </c>
      <c r="B11" s="17" t="s">
        <v>30</v>
      </c>
      <c r="C11" s="17" t="s">
        <v>31</v>
      </c>
      <c r="D11" s="16" t="s">
        <v>27</v>
      </c>
      <c r="E11" s="18">
        <v>515967</v>
      </c>
      <c r="F11" s="18">
        <v>19099</v>
      </c>
      <c r="G11" s="18">
        <v>19099</v>
      </c>
      <c r="H11" s="18"/>
      <c r="I11" s="18"/>
      <c r="J11" s="18"/>
      <c r="K11" s="18"/>
      <c r="L11" s="6" t="s">
        <v>17</v>
      </c>
    </row>
    <row r="12" spans="1:12" ht="39" customHeight="1">
      <c r="A12" s="17" t="s">
        <v>49</v>
      </c>
      <c r="B12" s="17" t="s">
        <v>30</v>
      </c>
      <c r="C12" s="17" t="s">
        <v>31</v>
      </c>
      <c r="D12" s="16" t="s">
        <v>28</v>
      </c>
      <c r="E12" s="18">
        <v>2167500</v>
      </c>
      <c r="F12" s="18">
        <v>42312</v>
      </c>
      <c r="G12" s="18">
        <v>42312</v>
      </c>
      <c r="H12" s="18"/>
      <c r="I12" s="18"/>
      <c r="J12" s="18"/>
      <c r="K12" s="18"/>
      <c r="L12" s="6" t="s">
        <v>17</v>
      </c>
    </row>
    <row r="13" spans="1:12" ht="48" customHeight="1">
      <c r="A13" s="17" t="s">
        <v>50</v>
      </c>
      <c r="B13" s="17" t="s">
        <v>30</v>
      </c>
      <c r="C13" s="17" t="s">
        <v>31</v>
      </c>
      <c r="D13" s="16" t="s">
        <v>26</v>
      </c>
      <c r="E13" s="18">
        <v>2231875</v>
      </c>
      <c r="F13" s="18">
        <v>2006312</v>
      </c>
      <c r="G13" s="18">
        <v>921091</v>
      </c>
      <c r="H13" s="18">
        <v>0</v>
      </c>
      <c r="I13" s="18"/>
      <c r="J13" s="18"/>
      <c r="K13" s="18">
        <v>1085221</v>
      </c>
      <c r="L13" s="6" t="s">
        <v>17</v>
      </c>
    </row>
    <row r="14" spans="1:12" ht="46.5" customHeight="1">
      <c r="A14" s="17" t="s">
        <v>51</v>
      </c>
      <c r="B14" s="17" t="s">
        <v>30</v>
      </c>
      <c r="C14" s="17" t="s">
        <v>31</v>
      </c>
      <c r="D14" s="16" t="s">
        <v>29</v>
      </c>
      <c r="E14" s="18">
        <v>3902299</v>
      </c>
      <c r="F14" s="18">
        <v>19099</v>
      </c>
      <c r="G14" s="18">
        <v>19099</v>
      </c>
      <c r="H14" s="18"/>
      <c r="I14" s="18"/>
      <c r="J14" s="18"/>
      <c r="K14" s="18"/>
      <c r="L14" s="6" t="s">
        <v>17</v>
      </c>
    </row>
    <row r="15" spans="1:12" ht="46.5" customHeight="1">
      <c r="A15" s="17" t="s">
        <v>53</v>
      </c>
      <c r="B15" s="17" t="s">
        <v>30</v>
      </c>
      <c r="C15" s="17" t="s">
        <v>31</v>
      </c>
      <c r="D15" s="16" t="s">
        <v>54</v>
      </c>
      <c r="E15" s="18">
        <v>782416</v>
      </c>
      <c r="F15" s="18">
        <v>773773</v>
      </c>
      <c r="G15" s="18">
        <v>274045</v>
      </c>
      <c r="H15" s="18"/>
      <c r="I15" s="18"/>
      <c r="J15" s="18">
        <v>95520</v>
      </c>
      <c r="K15" s="18">
        <v>404208</v>
      </c>
      <c r="L15" s="6" t="s">
        <v>17</v>
      </c>
    </row>
    <row r="16" spans="1:12" ht="22.5" customHeight="1">
      <c r="A16" s="6"/>
      <c r="B16" s="6"/>
      <c r="C16" s="6"/>
      <c r="D16" s="8" t="s">
        <v>13</v>
      </c>
      <c r="E16" s="7">
        <f>SUM(E11:E15)</f>
        <v>9600057</v>
      </c>
      <c r="F16" s="7">
        <f aca="true" t="shared" si="0" ref="F16:K16">SUM(F11:F15)</f>
        <v>2860595</v>
      </c>
      <c r="G16" s="7">
        <f t="shared" si="0"/>
        <v>1275646</v>
      </c>
      <c r="H16" s="7">
        <f t="shared" si="0"/>
        <v>0</v>
      </c>
      <c r="I16" s="7">
        <f t="shared" si="0"/>
        <v>0</v>
      </c>
      <c r="J16" s="7">
        <f t="shared" si="0"/>
        <v>95520</v>
      </c>
      <c r="K16" s="7">
        <f t="shared" si="0"/>
        <v>1489429</v>
      </c>
      <c r="L16" s="6"/>
    </row>
    <row r="17" spans="1:12" ht="44.25" customHeight="1">
      <c r="A17" s="6">
        <v>6</v>
      </c>
      <c r="B17" s="6">
        <v>600</v>
      </c>
      <c r="C17" s="6">
        <v>60016</v>
      </c>
      <c r="D17" s="14" t="s">
        <v>34</v>
      </c>
      <c r="E17" s="7">
        <v>271000</v>
      </c>
      <c r="F17" s="7">
        <v>270000</v>
      </c>
      <c r="G17" s="7">
        <v>270000</v>
      </c>
      <c r="H17" s="7"/>
      <c r="I17" s="6"/>
      <c r="J17" s="7"/>
      <c r="K17" s="7"/>
      <c r="L17" s="6" t="s">
        <v>17</v>
      </c>
    </row>
    <row r="18" spans="1:12" ht="52.5" customHeight="1">
      <c r="A18" s="6">
        <v>7</v>
      </c>
      <c r="B18" s="6">
        <v>600</v>
      </c>
      <c r="C18" s="6">
        <v>60016</v>
      </c>
      <c r="D18" s="14" t="s">
        <v>66</v>
      </c>
      <c r="E18" s="7">
        <v>1113450</v>
      </c>
      <c r="F18" s="7">
        <v>1095000</v>
      </c>
      <c r="G18" s="7">
        <v>695000</v>
      </c>
      <c r="H18" s="7">
        <v>400000</v>
      </c>
      <c r="I18" s="6"/>
      <c r="J18" s="7"/>
      <c r="K18" s="7"/>
      <c r="L18" s="6" t="s">
        <v>17</v>
      </c>
    </row>
    <row r="19" spans="1:12" ht="47.25" customHeight="1">
      <c r="A19" s="6">
        <v>8</v>
      </c>
      <c r="B19" s="6">
        <v>600</v>
      </c>
      <c r="C19" s="6">
        <v>60016</v>
      </c>
      <c r="D19" s="14" t="s">
        <v>60</v>
      </c>
      <c r="E19" s="7">
        <v>339717</v>
      </c>
      <c r="F19" s="7">
        <v>20000</v>
      </c>
      <c r="G19" s="7">
        <v>20000</v>
      </c>
      <c r="H19" s="7"/>
      <c r="I19" s="6"/>
      <c r="J19" s="7"/>
      <c r="K19" s="7"/>
      <c r="L19" s="6" t="s">
        <v>17</v>
      </c>
    </row>
    <row r="20" spans="1:12" ht="47.25" customHeight="1">
      <c r="A20" s="6">
        <v>9</v>
      </c>
      <c r="B20" s="6">
        <v>600</v>
      </c>
      <c r="C20" s="6">
        <v>60016</v>
      </c>
      <c r="D20" s="14" t="s">
        <v>61</v>
      </c>
      <c r="E20" s="7">
        <v>249656</v>
      </c>
      <c r="F20" s="7">
        <v>0</v>
      </c>
      <c r="G20" s="7">
        <v>0</v>
      </c>
      <c r="H20" s="7"/>
      <c r="I20" s="6"/>
      <c r="J20" s="7"/>
      <c r="K20" s="7"/>
      <c r="L20" s="6" t="s">
        <v>17</v>
      </c>
    </row>
    <row r="21" spans="1:12" ht="47.25" customHeight="1">
      <c r="A21" s="6">
        <v>10</v>
      </c>
      <c r="B21" s="6">
        <v>600</v>
      </c>
      <c r="C21" s="6">
        <v>60017</v>
      </c>
      <c r="D21" s="14" t="s">
        <v>71</v>
      </c>
      <c r="E21" s="7">
        <v>100000</v>
      </c>
      <c r="F21" s="7">
        <v>37095</v>
      </c>
      <c r="G21" s="7">
        <v>37095</v>
      </c>
      <c r="H21" s="7"/>
      <c r="I21" s="6"/>
      <c r="J21" s="7"/>
      <c r="K21" s="7"/>
      <c r="L21" s="6" t="s">
        <v>17</v>
      </c>
    </row>
    <row r="22" spans="1:12" ht="47.25" customHeight="1">
      <c r="A22" s="6">
        <v>11</v>
      </c>
      <c r="B22" s="6">
        <v>600</v>
      </c>
      <c r="C22" s="6">
        <v>60017</v>
      </c>
      <c r="D22" s="15" t="s">
        <v>55</v>
      </c>
      <c r="E22" s="7">
        <v>61624</v>
      </c>
      <c r="F22" s="7">
        <v>50000</v>
      </c>
      <c r="G22" s="7">
        <v>50000</v>
      </c>
      <c r="H22" s="7"/>
      <c r="I22" s="6"/>
      <c r="J22" s="7"/>
      <c r="K22" s="7"/>
      <c r="L22" s="6" t="s">
        <v>17</v>
      </c>
    </row>
    <row r="23" spans="1:12" ht="19.5" customHeight="1">
      <c r="A23" s="6"/>
      <c r="B23" s="6"/>
      <c r="C23" s="6"/>
      <c r="D23" s="8" t="s">
        <v>13</v>
      </c>
      <c r="E23" s="7">
        <f>SUM(E17:E22)</f>
        <v>2135447</v>
      </c>
      <c r="F23" s="7">
        <f aca="true" t="shared" si="1" ref="F23:K23">SUM(F17:F22)</f>
        <v>1472095</v>
      </c>
      <c r="G23" s="7">
        <f t="shared" si="1"/>
        <v>1072095</v>
      </c>
      <c r="H23" s="7">
        <f t="shared" si="1"/>
        <v>400000</v>
      </c>
      <c r="I23" s="7">
        <f t="shared" si="1"/>
        <v>0</v>
      </c>
      <c r="J23" s="7">
        <f t="shared" si="1"/>
        <v>0</v>
      </c>
      <c r="K23" s="7">
        <f t="shared" si="1"/>
        <v>0</v>
      </c>
      <c r="L23" s="7"/>
    </row>
    <row r="24" spans="1:12" ht="47.25" customHeight="1">
      <c r="A24" s="6">
        <v>12</v>
      </c>
      <c r="B24" s="6">
        <v>600</v>
      </c>
      <c r="C24" s="6">
        <v>60016</v>
      </c>
      <c r="D24" s="14" t="s">
        <v>41</v>
      </c>
      <c r="E24" s="7">
        <v>440100</v>
      </c>
      <c r="F24" s="7">
        <v>440100</v>
      </c>
      <c r="G24" s="7">
        <v>440100</v>
      </c>
      <c r="H24" s="7"/>
      <c r="I24" s="6"/>
      <c r="J24" s="7">
        <v>0</v>
      </c>
      <c r="K24" s="7"/>
      <c r="L24" s="6" t="s">
        <v>17</v>
      </c>
    </row>
    <row r="25" spans="1:12" ht="44.25" customHeight="1">
      <c r="A25" s="6">
        <v>13</v>
      </c>
      <c r="B25" s="6">
        <v>600</v>
      </c>
      <c r="C25" s="6">
        <v>60016</v>
      </c>
      <c r="D25" s="14" t="s">
        <v>42</v>
      </c>
      <c r="E25" s="7">
        <v>240000</v>
      </c>
      <c r="F25" s="7">
        <v>0</v>
      </c>
      <c r="G25" s="7">
        <v>0</v>
      </c>
      <c r="H25" s="7"/>
      <c r="I25" s="6"/>
      <c r="J25" s="7">
        <v>0</v>
      </c>
      <c r="K25" s="7"/>
      <c r="L25" s="6" t="s">
        <v>17</v>
      </c>
    </row>
    <row r="26" spans="1:12" ht="15.75" customHeight="1">
      <c r="A26" s="6"/>
      <c r="B26" s="6"/>
      <c r="C26" s="6"/>
      <c r="D26" s="8" t="s">
        <v>18</v>
      </c>
      <c r="E26" s="7">
        <f>SUM(E24:E25)</f>
        <v>680100</v>
      </c>
      <c r="F26" s="7">
        <f aca="true" t="shared" si="2" ref="F26:K26">SUM(F24:F25)</f>
        <v>440100</v>
      </c>
      <c r="G26" s="7">
        <f t="shared" si="2"/>
        <v>440100</v>
      </c>
      <c r="H26" s="7">
        <f t="shared" si="2"/>
        <v>0</v>
      </c>
      <c r="I26" s="7">
        <f t="shared" si="2"/>
        <v>0</v>
      </c>
      <c r="J26" s="7">
        <f t="shared" si="2"/>
        <v>0</v>
      </c>
      <c r="K26" s="7">
        <f t="shared" si="2"/>
        <v>0</v>
      </c>
      <c r="L26" s="6"/>
    </row>
    <row r="27" spans="1:12" ht="55.5" customHeight="1">
      <c r="A27" s="6">
        <v>14</v>
      </c>
      <c r="B27" s="6">
        <v>600</v>
      </c>
      <c r="C27" s="6">
        <v>60014</v>
      </c>
      <c r="D27" s="14" t="s">
        <v>69</v>
      </c>
      <c r="E27" s="7">
        <v>839550</v>
      </c>
      <c r="F27" s="7">
        <v>0</v>
      </c>
      <c r="G27" s="7">
        <v>0</v>
      </c>
      <c r="H27" s="7"/>
      <c r="I27" s="6"/>
      <c r="J27" s="7"/>
      <c r="K27" s="7"/>
      <c r="L27" s="13" t="s">
        <v>22</v>
      </c>
    </row>
    <row r="28" spans="1:12" ht="49.5" customHeight="1">
      <c r="A28" s="6">
        <v>15</v>
      </c>
      <c r="B28" s="6">
        <v>600</v>
      </c>
      <c r="C28" s="6">
        <v>60014</v>
      </c>
      <c r="D28" s="14" t="s">
        <v>40</v>
      </c>
      <c r="E28" s="7">
        <v>125000</v>
      </c>
      <c r="F28" s="7">
        <v>0</v>
      </c>
      <c r="G28" s="7">
        <v>0</v>
      </c>
      <c r="H28" s="7"/>
      <c r="I28" s="6"/>
      <c r="J28" s="7"/>
      <c r="K28" s="7"/>
      <c r="L28" s="13" t="s">
        <v>22</v>
      </c>
    </row>
    <row r="29" spans="1:12" ht="61.5" customHeight="1">
      <c r="A29" s="6">
        <v>16</v>
      </c>
      <c r="B29" s="6">
        <v>600</v>
      </c>
      <c r="C29" s="6">
        <v>60014</v>
      </c>
      <c r="D29" s="15" t="s">
        <v>47</v>
      </c>
      <c r="E29" s="7">
        <v>205920</v>
      </c>
      <c r="F29" s="7">
        <v>205920</v>
      </c>
      <c r="G29" s="7">
        <v>205920</v>
      </c>
      <c r="H29" s="7"/>
      <c r="I29" s="6"/>
      <c r="J29" s="7"/>
      <c r="K29" s="7"/>
      <c r="L29" s="13" t="s">
        <v>22</v>
      </c>
    </row>
    <row r="30" spans="1:12" ht="61.5" customHeight="1">
      <c r="A30" s="6">
        <v>17</v>
      </c>
      <c r="B30" s="6">
        <v>600</v>
      </c>
      <c r="C30" s="6">
        <v>60014</v>
      </c>
      <c r="D30" s="15" t="s">
        <v>65</v>
      </c>
      <c r="E30" s="7">
        <v>145001</v>
      </c>
      <c r="F30" s="7">
        <v>92220</v>
      </c>
      <c r="G30" s="7">
        <v>92220</v>
      </c>
      <c r="H30" s="7"/>
      <c r="I30" s="6"/>
      <c r="J30" s="7"/>
      <c r="K30" s="7"/>
      <c r="L30" s="13" t="s">
        <v>22</v>
      </c>
    </row>
    <row r="31" spans="1:12" ht="46.5" customHeight="1">
      <c r="A31" s="6">
        <v>18</v>
      </c>
      <c r="B31" s="6">
        <v>600</v>
      </c>
      <c r="C31" s="6">
        <v>60014</v>
      </c>
      <c r="D31" s="15" t="s">
        <v>58</v>
      </c>
      <c r="E31" s="7">
        <v>320000</v>
      </c>
      <c r="F31" s="7">
        <v>320000</v>
      </c>
      <c r="G31" s="7">
        <v>0</v>
      </c>
      <c r="H31" s="7">
        <v>320000</v>
      </c>
      <c r="I31" s="6"/>
      <c r="J31" s="7"/>
      <c r="K31" s="7"/>
      <c r="L31" s="13" t="s">
        <v>22</v>
      </c>
    </row>
    <row r="32" spans="1:12" ht="46.5" customHeight="1">
      <c r="A32" s="6">
        <v>19</v>
      </c>
      <c r="B32" s="6">
        <v>600</v>
      </c>
      <c r="C32" s="6">
        <v>60014</v>
      </c>
      <c r="D32" s="15" t="s">
        <v>59</v>
      </c>
      <c r="E32" s="7">
        <v>662811</v>
      </c>
      <c r="F32" s="7">
        <v>0</v>
      </c>
      <c r="G32" s="7">
        <v>0</v>
      </c>
      <c r="H32" s="7"/>
      <c r="I32" s="6"/>
      <c r="J32" s="7"/>
      <c r="K32" s="7"/>
      <c r="L32" s="13" t="s">
        <v>22</v>
      </c>
    </row>
    <row r="33" spans="1:12" ht="16.5" customHeight="1">
      <c r="A33" s="6"/>
      <c r="B33" s="6"/>
      <c r="C33" s="6"/>
      <c r="D33" s="8" t="s">
        <v>13</v>
      </c>
      <c r="E33" s="7">
        <f aca="true" t="shared" si="3" ref="E33:K33">SUM(E27:E32)</f>
        <v>2298282</v>
      </c>
      <c r="F33" s="7">
        <f t="shared" si="3"/>
        <v>618140</v>
      </c>
      <c r="G33" s="7">
        <f t="shared" si="3"/>
        <v>298140</v>
      </c>
      <c r="H33" s="7">
        <f t="shared" si="3"/>
        <v>320000</v>
      </c>
      <c r="I33" s="7">
        <f t="shared" si="3"/>
        <v>0</v>
      </c>
      <c r="J33" s="7">
        <f t="shared" si="3"/>
        <v>0</v>
      </c>
      <c r="K33" s="7">
        <f t="shared" si="3"/>
        <v>0</v>
      </c>
      <c r="L33" s="6"/>
    </row>
    <row r="34" spans="1:12" ht="34.5" customHeight="1">
      <c r="A34" s="6">
        <v>20</v>
      </c>
      <c r="B34" s="6">
        <v>600</v>
      </c>
      <c r="C34" s="6">
        <v>60014</v>
      </c>
      <c r="D34" s="8" t="s">
        <v>39</v>
      </c>
      <c r="E34" s="7">
        <v>77735</v>
      </c>
      <c r="F34" s="7">
        <v>26255</v>
      </c>
      <c r="G34" s="7"/>
      <c r="H34" s="7"/>
      <c r="I34" s="7"/>
      <c r="J34" s="7">
        <v>26255</v>
      </c>
      <c r="K34" s="7"/>
      <c r="L34" s="6" t="s">
        <v>17</v>
      </c>
    </row>
    <row r="35" spans="1:12" ht="16.5" customHeight="1">
      <c r="A35" s="6"/>
      <c r="B35" s="6"/>
      <c r="C35" s="6"/>
      <c r="D35" s="8" t="s">
        <v>18</v>
      </c>
      <c r="E35" s="7">
        <f>SUM(E34)</f>
        <v>77735</v>
      </c>
      <c r="F35" s="7">
        <f aca="true" t="shared" si="4" ref="F35:K35">SUM(F34)</f>
        <v>26255</v>
      </c>
      <c r="G35" s="7">
        <f t="shared" si="4"/>
        <v>0</v>
      </c>
      <c r="H35" s="7">
        <f t="shared" si="4"/>
        <v>0</v>
      </c>
      <c r="I35" s="7">
        <f t="shared" si="4"/>
        <v>0</v>
      </c>
      <c r="J35" s="7">
        <f t="shared" si="4"/>
        <v>26255</v>
      </c>
      <c r="K35" s="7">
        <f t="shared" si="4"/>
        <v>0</v>
      </c>
      <c r="L35" s="6"/>
    </row>
    <row r="36" spans="1:12" ht="50.25" customHeight="1">
      <c r="A36" s="6">
        <v>21</v>
      </c>
      <c r="B36" s="6">
        <v>710</v>
      </c>
      <c r="C36" s="6">
        <v>71004</v>
      </c>
      <c r="D36" s="8" t="s">
        <v>24</v>
      </c>
      <c r="E36" s="7">
        <v>98020</v>
      </c>
      <c r="F36" s="7">
        <v>45130</v>
      </c>
      <c r="G36" s="7">
        <v>45130</v>
      </c>
      <c r="H36" s="6"/>
      <c r="I36" s="6"/>
      <c r="J36" s="7"/>
      <c r="K36" s="9"/>
      <c r="L36" s="6" t="s">
        <v>17</v>
      </c>
    </row>
    <row r="37" spans="1:12" ht="50.25" customHeight="1">
      <c r="A37" s="6">
        <v>22</v>
      </c>
      <c r="B37" s="6">
        <v>710</v>
      </c>
      <c r="C37" s="6">
        <v>71004</v>
      </c>
      <c r="D37" s="8" t="s">
        <v>52</v>
      </c>
      <c r="E37" s="7">
        <v>310000</v>
      </c>
      <c r="F37" s="7">
        <v>10000</v>
      </c>
      <c r="G37" s="7">
        <v>10000</v>
      </c>
      <c r="H37" s="6"/>
      <c r="I37" s="6"/>
      <c r="J37" s="7"/>
      <c r="K37" s="9"/>
      <c r="L37" s="6" t="s">
        <v>17</v>
      </c>
    </row>
    <row r="38" spans="1:12" ht="14.25" customHeight="1">
      <c r="A38" s="6"/>
      <c r="B38" s="6"/>
      <c r="C38" s="6"/>
      <c r="D38" s="8" t="s">
        <v>18</v>
      </c>
      <c r="E38" s="7">
        <f>SUM(E36,E37)</f>
        <v>408020</v>
      </c>
      <c r="F38" s="7">
        <f aca="true" t="shared" si="5" ref="F38:K38">SUM(F36,F37)</f>
        <v>55130</v>
      </c>
      <c r="G38" s="7">
        <f t="shared" si="5"/>
        <v>55130</v>
      </c>
      <c r="H38" s="7">
        <f t="shared" si="5"/>
        <v>0</v>
      </c>
      <c r="I38" s="7">
        <f t="shared" si="5"/>
        <v>0</v>
      </c>
      <c r="J38" s="7">
        <f t="shared" si="5"/>
        <v>0</v>
      </c>
      <c r="K38" s="7">
        <f t="shared" si="5"/>
        <v>0</v>
      </c>
      <c r="L38" s="6"/>
    </row>
    <row r="39" spans="1:12" ht="36.75" customHeight="1">
      <c r="A39" s="6">
        <v>23</v>
      </c>
      <c r="B39" s="6">
        <v>720</v>
      </c>
      <c r="C39" s="6">
        <v>72095</v>
      </c>
      <c r="D39" s="8" t="s">
        <v>70</v>
      </c>
      <c r="E39" s="7">
        <v>47040</v>
      </c>
      <c r="F39" s="7">
        <v>37632</v>
      </c>
      <c r="G39" s="7"/>
      <c r="H39" s="7"/>
      <c r="I39" s="7"/>
      <c r="J39" s="7"/>
      <c r="K39" s="7">
        <v>37632</v>
      </c>
      <c r="L39" s="6" t="s">
        <v>17</v>
      </c>
    </row>
    <row r="40" spans="1:12" ht="15" customHeight="1">
      <c r="A40" s="6"/>
      <c r="B40" s="6"/>
      <c r="C40" s="6"/>
      <c r="D40" s="8" t="s">
        <v>18</v>
      </c>
      <c r="E40" s="7">
        <f>SUM(E39)</f>
        <v>47040</v>
      </c>
      <c r="F40" s="7">
        <f aca="true" t="shared" si="6" ref="F40:K40">SUM(F39)</f>
        <v>37632</v>
      </c>
      <c r="G40" s="7">
        <f t="shared" si="6"/>
        <v>0</v>
      </c>
      <c r="H40" s="7">
        <f t="shared" si="6"/>
        <v>0</v>
      </c>
      <c r="I40" s="7">
        <f t="shared" si="6"/>
        <v>0</v>
      </c>
      <c r="J40" s="7">
        <f t="shared" si="6"/>
        <v>0</v>
      </c>
      <c r="K40" s="7">
        <f t="shared" si="6"/>
        <v>37632</v>
      </c>
      <c r="L40" s="6"/>
    </row>
    <row r="41" spans="1:12" ht="29.25" customHeight="1">
      <c r="A41" s="6">
        <v>24</v>
      </c>
      <c r="B41" s="6">
        <v>720</v>
      </c>
      <c r="C41" s="6">
        <v>72095</v>
      </c>
      <c r="D41" s="8" t="s">
        <v>37</v>
      </c>
      <c r="E41" s="7">
        <v>840031</v>
      </c>
      <c r="F41" s="7">
        <v>293231</v>
      </c>
      <c r="G41" s="7">
        <v>43985</v>
      </c>
      <c r="H41" s="7"/>
      <c r="I41" s="7"/>
      <c r="J41" s="7"/>
      <c r="K41" s="7">
        <v>249246</v>
      </c>
      <c r="L41" s="6" t="s">
        <v>17</v>
      </c>
    </row>
    <row r="42" spans="1:12" ht="14.25" customHeight="1">
      <c r="A42" s="6"/>
      <c r="B42" s="6"/>
      <c r="C42" s="6"/>
      <c r="D42" s="8" t="s">
        <v>13</v>
      </c>
      <c r="E42" s="7">
        <f>SUM(E41)</f>
        <v>840031</v>
      </c>
      <c r="F42" s="7">
        <f aca="true" t="shared" si="7" ref="F42:K42">SUM(F41)</f>
        <v>293231</v>
      </c>
      <c r="G42" s="7">
        <f t="shared" si="7"/>
        <v>43985</v>
      </c>
      <c r="H42" s="7">
        <f t="shared" si="7"/>
        <v>0</v>
      </c>
      <c r="I42" s="7">
        <f t="shared" si="7"/>
        <v>0</v>
      </c>
      <c r="J42" s="7">
        <f t="shared" si="7"/>
        <v>0</v>
      </c>
      <c r="K42" s="7">
        <f t="shared" si="7"/>
        <v>249246</v>
      </c>
      <c r="L42" s="6"/>
    </row>
    <row r="43" spans="1:12" ht="35.25" customHeight="1">
      <c r="A43" s="19" t="s">
        <v>64</v>
      </c>
      <c r="B43" s="10">
        <v>754</v>
      </c>
      <c r="C43" s="10">
        <v>75412</v>
      </c>
      <c r="D43" s="8" t="s">
        <v>43</v>
      </c>
      <c r="E43" s="11">
        <v>656390</v>
      </c>
      <c r="F43" s="11">
        <v>627434</v>
      </c>
      <c r="G43" s="11">
        <v>604000</v>
      </c>
      <c r="H43" s="11"/>
      <c r="I43" s="11"/>
      <c r="J43" s="7">
        <v>23434</v>
      </c>
      <c r="K43" s="11"/>
      <c r="L43" s="9" t="s">
        <v>17</v>
      </c>
    </row>
    <row r="44" spans="1:12" ht="18" customHeight="1">
      <c r="A44" s="19"/>
      <c r="B44" s="10"/>
      <c r="C44" s="10"/>
      <c r="D44" s="8" t="s">
        <v>13</v>
      </c>
      <c r="E44" s="11">
        <f>SUM(E43)</f>
        <v>656390</v>
      </c>
      <c r="F44" s="11">
        <f aca="true" t="shared" si="8" ref="F44:K44">SUM(F43)</f>
        <v>627434</v>
      </c>
      <c r="G44" s="11">
        <f t="shared" si="8"/>
        <v>604000</v>
      </c>
      <c r="H44" s="11">
        <f t="shared" si="8"/>
        <v>0</v>
      </c>
      <c r="I44" s="11">
        <f t="shared" si="8"/>
        <v>0</v>
      </c>
      <c r="J44" s="11">
        <f t="shared" si="8"/>
        <v>23434</v>
      </c>
      <c r="K44" s="11">
        <f t="shared" si="8"/>
        <v>0</v>
      </c>
      <c r="L44" s="9"/>
    </row>
    <row r="45" spans="1:12" ht="60" customHeight="1">
      <c r="A45" s="19" t="s">
        <v>72</v>
      </c>
      <c r="B45" s="10">
        <v>801</v>
      </c>
      <c r="C45" s="10">
        <v>80101</v>
      </c>
      <c r="D45" s="21" t="s">
        <v>33</v>
      </c>
      <c r="E45" s="7">
        <v>2649698</v>
      </c>
      <c r="F45" s="7">
        <v>2395413</v>
      </c>
      <c r="G45" s="7">
        <v>324559</v>
      </c>
      <c r="H45" s="7">
        <v>585000</v>
      </c>
      <c r="I45" s="7"/>
      <c r="J45" s="7"/>
      <c r="K45" s="7">
        <v>1485854</v>
      </c>
      <c r="L45" s="9" t="s">
        <v>17</v>
      </c>
    </row>
    <row r="46" spans="1:12" ht="60" customHeight="1">
      <c r="A46" s="19" t="s">
        <v>73</v>
      </c>
      <c r="B46" s="6">
        <v>801</v>
      </c>
      <c r="C46" s="6">
        <v>80101</v>
      </c>
      <c r="D46" s="15" t="s">
        <v>23</v>
      </c>
      <c r="E46" s="7">
        <v>6598276</v>
      </c>
      <c r="F46" s="7">
        <v>3221312</v>
      </c>
      <c r="G46" s="7">
        <v>177927</v>
      </c>
      <c r="H46" s="7">
        <v>1400000</v>
      </c>
      <c r="I46" s="6"/>
      <c r="J46" s="7"/>
      <c r="K46" s="7">
        <v>1643385</v>
      </c>
      <c r="L46" s="6" t="s">
        <v>17</v>
      </c>
    </row>
    <row r="47" spans="1:12" ht="14.25" customHeight="1">
      <c r="A47" s="6"/>
      <c r="B47" s="6"/>
      <c r="C47" s="6"/>
      <c r="D47" s="8" t="s">
        <v>13</v>
      </c>
      <c r="E47" s="7">
        <f aca="true" t="shared" si="9" ref="E47:K47">SUM(E45:E46)</f>
        <v>9247974</v>
      </c>
      <c r="F47" s="7">
        <f t="shared" si="9"/>
        <v>5616725</v>
      </c>
      <c r="G47" s="7">
        <f t="shared" si="9"/>
        <v>502486</v>
      </c>
      <c r="H47" s="7">
        <f t="shared" si="9"/>
        <v>1985000</v>
      </c>
      <c r="I47" s="7">
        <f t="shared" si="9"/>
        <v>0</v>
      </c>
      <c r="J47" s="7">
        <f t="shared" si="9"/>
        <v>0</v>
      </c>
      <c r="K47" s="7">
        <f t="shared" si="9"/>
        <v>3129239</v>
      </c>
      <c r="L47" s="6"/>
    </row>
    <row r="48" spans="1:12" ht="21" customHeight="1">
      <c r="A48" s="6">
        <v>28</v>
      </c>
      <c r="B48" s="6">
        <v>801</v>
      </c>
      <c r="C48" s="6">
        <v>80195</v>
      </c>
      <c r="D48" s="8" t="s">
        <v>56</v>
      </c>
      <c r="E48" s="7">
        <v>266024</v>
      </c>
      <c r="F48" s="7">
        <v>179986</v>
      </c>
      <c r="G48" s="7">
        <v>17520</v>
      </c>
      <c r="H48" s="7"/>
      <c r="I48" s="7"/>
      <c r="J48" s="7">
        <v>8747</v>
      </c>
      <c r="K48" s="7">
        <v>153719</v>
      </c>
      <c r="L48" s="6" t="s">
        <v>17</v>
      </c>
    </row>
    <row r="49" spans="1:12" ht="14.25" customHeight="1">
      <c r="A49" s="6"/>
      <c r="B49" s="6"/>
      <c r="C49" s="6"/>
      <c r="D49" s="8" t="s">
        <v>18</v>
      </c>
      <c r="E49" s="7">
        <f>SUM(E48)</f>
        <v>266024</v>
      </c>
      <c r="F49" s="7">
        <f aca="true" t="shared" si="10" ref="F49:K49">SUM(F48)</f>
        <v>179986</v>
      </c>
      <c r="G49" s="7">
        <f t="shared" si="10"/>
        <v>17520</v>
      </c>
      <c r="H49" s="7">
        <f t="shared" si="10"/>
        <v>0</v>
      </c>
      <c r="I49" s="7">
        <f t="shared" si="10"/>
        <v>0</v>
      </c>
      <c r="J49" s="7">
        <f t="shared" si="10"/>
        <v>8747</v>
      </c>
      <c r="K49" s="7">
        <f t="shared" si="10"/>
        <v>153719</v>
      </c>
      <c r="L49" s="6"/>
    </row>
    <row r="50" spans="1:12" ht="72.75" customHeight="1">
      <c r="A50" s="6">
        <v>29</v>
      </c>
      <c r="B50" s="6">
        <v>851</v>
      </c>
      <c r="C50" s="6">
        <v>85121</v>
      </c>
      <c r="D50" s="22" t="s">
        <v>62</v>
      </c>
      <c r="E50" s="7">
        <v>100000</v>
      </c>
      <c r="F50" s="11">
        <v>100000</v>
      </c>
      <c r="G50" s="11">
        <v>100000</v>
      </c>
      <c r="H50" s="7"/>
      <c r="I50" s="7"/>
      <c r="J50" s="7"/>
      <c r="K50" s="7"/>
      <c r="L50" s="6" t="s">
        <v>17</v>
      </c>
    </row>
    <row r="51" spans="1:12" ht="14.25" customHeight="1">
      <c r="A51" s="6"/>
      <c r="B51" s="6"/>
      <c r="C51" s="6"/>
      <c r="D51" s="8" t="s">
        <v>13</v>
      </c>
      <c r="E51" s="7">
        <f>SUM(E50)</f>
        <v>100000</v>
      </c>
      <c r="F51" s="7">
        <f aca="true" t="shared" si="11" ref="F51:K51">SUM(F50)</f>
        <v>100000</v>
      </c>
      <c r="G51" s="7">
        <f t="shared" si="11"/>
        <v>100000</v>
      </c>
      <c r="H51" s="7">
        <f t="shared" si="11"/>
        <v>0</v>
      </c>
      <c r="I51" s="7">
        <f t="shared" si="11"/>
        <v>0</v>
      </c>
      <c r="J51" s="7">
        <f t="shared" si="11"/>
        <v>0</v>
      </c>
      <c r="K51" s="7">
        <f t="shared" si="11"/>
        <v>0</v>
      </c>
      <c r="L51" s="6"/>
    </row>
    <row r="52" spans="1:12" ht="40.5" customHeight="1">
      <c r="A52" s="6">
        <v>30</v>
      </c>
      <c r="B52" s="6">
        <v>900</v>
      </c>
      <c r="C52" s="6">
        <v>90005</v>
      </c>
      <c r="D52" s="8" t="s">
        <v>38</v>
      </c>
      <c r="E52" s="7">
        <v>679308</v>
      </c>
      <c r="F52" s="7">
        <v>650000</v>
      </c>
      <c r="G52" s="7">
        <v>650000</v>
      </c>
      <c r="H52" s="7"/>
      <c r="I52" s="7"/>
      <c r="J52" s="7"/>
      <c r="K52" s="7"/>
      <c r="L52" s="6" t="s">
        <v>17</v>
      </c>
    </row>
    <row r="53" spans="1:12" ht="40.5" customHeight="1">
      <c r="A53" s="6">
        <v>31</v>
      </c>
      <c r="B53" s="6">
        <v>900</v>
      </c>
      <c r="C53" s="6">
        <v>90015</v>
      </c>
      <c r="D53" s="8" t="s">
        <v>44</v>
      </c>
      <c r="E53" s="7">
        <v>60731</v>
      </c>
      <c r="F53" s="7">
        <v>55624</v>
      </c>
      <c r="G53" s="7">
        <v>55624</v>
      </c>
      <c r="H53" s="7"/>
      <c r="I53" s="7"/>
      <c r="J53" s="7"/>
      <c r="K53" s="7"/>
      <c r="L53" s="6" t="s">
        <v>17</v>
      </c>
    </row>
    <row r="54" spans="1:12" ht="40.5" customHeight="1">
      <c r="A54" s="6">
        <v>32</v>
      </c>
      <c r="B54" s="6">
        <v>900</v>
      </c>
      <c r="C54" s="6">
        <v>90015</v>
      </c>
      <c r="D54" s="8" t="s">
        <v>45</v>
      </c>
      <c r="E54" s="7">
        <v>87995</v>
      </c>
      <c r="F54" s="7">
        <v>80000</v>
      </c>
      <c r="G54" s="7">
        <v>80000</v>
      </c>
      <c r="H54" s="7"/>
      <c r="I54" s="7"/>
      <c r="J54" s="7"/>
      <c r="K54" s="7"/>
      <c r="L54" s="6" t="s">
        <v>17</v>
      </c>
    </row>
    <row r="55" spans="1:12" ht="40.5" customHeight="1">
      <c r="A55" s="6">
        <v>33</v>
      </c>
      <c r="B55" s="6">
        <v>900</v>
      </c>
      <c r="C55" s="6">
        <v>90015</v>
      </c>
      <c r="D55" s="8" t="s">
        <v>57</v>
      </c>
      <c r="E55" s="7">
        <v>2524500</v>
      </c>
      <c r="F55" s="7">
        <v>0</v>
      </c>
      <c r="G55" s="7">
        <v>0</v>
      </c>
      <c r="H55" s="7"/>
      <c r="I55" s="7"/>
      <c r="J55" s="7"/>
      <c r="K55" s="7"/>
      <c r="L55" s="6" t="s">
        <v>17</v>
      </c>
    </row>
    <row r="56" spans="1:12" ht="14.25" customHeight="1">
      <c r="A56" s="6"/>
      <c r="B56" s="6"/>
      <c r="C56" s="6"/>
      <c r="D56" s="8" t="s">
        <v>13</v>
      </c>
      <c r="E56" s="7">
        <f>SUM(E52:E55)</f>
        <v>3352534</v>
      </c>
      <c r="F56" s="7">
        <f>SUM(F52:F55)</f>
        <v>785624</v>
      </c>
      <c r="G56" s="7">
        <f>SUM(G52:G55)</f>
        <v>785624</v>
      </c>
      <c r="H56" s="7">
        <f>SUM(H52:H54)</f>
        <v>0</v>
      </c>
      <c r="I56" s="7">
        <f>SUM(I52:I54)</f>
        <v>0</v>
      </c>
      <c r="J56" s="7">
        <f>SUM(J52:J54)</f>
        <v>0</v>
      </c>
      <c r="K56" s="7">
        <f>SUM(K52:K54)</f>
        <v>0</v>
      </c>
      <c r="L56" s="6"/>
    </row>
    <row r="57" spans="1:12" ht="78" customHeight="1">
      <c r="A57" s="6">
        <v>34</v>
      </c>
      <c r="B57" s="10">
        <v>921</v>
      </c>
      <c r="C57" s="10">
        <v>92109</v>
      </c>
      <c r="D57" s="8" t="s">
        <v>35</v>
      </c>
      <c r="E57" s="11">
        <v>1441669</v>
      </c>
      <c r="F57" s="11">
        <v>1350768</v>
      </c>
      <c r="G57" s="11">
        <v>135356</v>
      </c>
      <c r="H57" s="11">
        <v>720000</v>
      </c>
      <c r="I57" s="11"/>
      <c r="J57" s="20"/>
      <c r="K57" s="12">
        <v>495412</v>
      </c>
      <c r="L57" s="9" t="s">
        <v>16</v>
      </c>
    </row>
    <row r="58" spans="1:12" ht="35.25" customHeight="1">
      <c r="A58" s="6">
        <v>35</v>
      </c>
      <c r="B58" s="10">
        <v>852</v>
      </c>
      <c r="C58" s="10">
        <v>85295</v>
      </c>
      <c r="D58" s="8" t="s">
        <v>63</v>
      </c>
      <c r="E58" s="11">
        <v>242240</v>
      </c>
      <c r="F58" s="11">
        <v>242240</v>
      </c>
      <c r="G58" s="23">
        <v>117288.4</v>
      </c>
      <c r="H58" s="11"/>
      <c r="I58" s="11"/>
      <c r="J58" s="24">
        <v>124951.6</v>
      </c>
      <c r="K58" s="12"/>
      <c r="L58" s="9" t="s">
        <v>16</v>
      </c>
    </row>
    <row r="59" spans="1:12" ht="83.25" customHeight="1">
      <c r="A59" s="6">
        <v>36</v>
      </c>
      <c r="B59" s="10">
        <v>921</v>
      </c>
      <c r="C59" s="10">
        <v>92195</v>
      </c>
      <c r="D59" s="8" t="s">
        <v>32</v>
      </c>
      <c r="E59" s="11">
        <v>6349095</v>
      </c>
      <c r="F59" s="11">
        <v>65500</v>
      </c>
      <c r="G59" s="11">
        <v>19997</v>
      </c>
      <c r="H59" s="11"/>
      <c r="I59" s="11"/>
      <c r="J59" s="7"/>
      <c r="K59" s="11">
        <v>45503</v>
      </c>
      <c r="L59" s="9" t="s">
        <v>17</v>
      </c>
    </row>
    <row r="60" spans="1:12" ht="15" customHeight="1">
      <c r="A60" s="6"/>
      <c r="B60" s="10"/>
      <c r="C60" s="10"/>
      <c r="D60" s="8" t="s">
        <v>13</v>
      </c>
      <c r="E60" s="11">
        <f>SUM(E57,E59,E58)</f>
        <v>8033004</v>
      </c>
      <c r="F60" s="11">
        <f aca="true" t="shared" si="12" ref="F60:K60">SUM(F57,F59,F58)</f>
        <v>1658508</v>
      </c>
      <c r="G60" s="23">
        <f t="shared" si="12"/>
        <v>272641.4</v>
      </c>
      <c r="H60" s="11">
        <f t="shared" si="12"/>
        <v>720000</v>
      </c>
      <c r="I60" s="11">
        <f t="shared" si="12"/>
        <v>0</v>
      </c>
      <c r="J60" s="23">
        <f t="shared" si="12"/>
        <v>124951.6</v>
      </c>
      <c r="K60" s="11">
        <f t="shared" si="12"/>
        <v>540915</v>
      </c>
      <c r="L60" s="9"/>
    </row>
    <row r="61" spans="1:12" ht="30" customHeight="1">
      <c r="A61" s="6">
        <v>37</v>
      </c>
      <c r="B61" s="10">
        <v>926</v>
      </c>
      <c r="C61" s="10">
        <v>92695</v>
      </c>
      <c r="D61" s="8" t="s">
        <v>25</v>
      </c>
      <c r="E61" s="11">
        <v>2766777</v>
      </c>
      <c r="F61" s="11">
        <v>1559381</v>
      </c>
      <c r="G61" s="11">
        <v>559381</v>
      </c>
      <c r="H61" s="11">
        <v>500000</v>
      </c>
      <c r="I61" s="11"/>
      <c r="J61" s="7">
        <v>500000</v>
      </c>
      <c r="K61" s="11"/>
      <c r="L61" s="9" t="s">
        <v>17</v>
      </c>
    </row>
    <row r="62" spans="1:12" ht="15" customHeight="1">
      <c r="A62" s="6"/>
      <c r="B62" s="10"/>
      <c r="C62" s="10"/>
      <c r="D62" s="8" t="s">
        <v>13</v>
      </c>
      <c r="E62" s="11">
        <f aca="true" t="shared" si="13" ref="E62:K62">SUM(E61:E61)</f>
        <v>2766777</v>
      </c>
      <c r="F62" s="11">
        <f t="shared" si="13"/>
        <v>1559381</v>
      </c>
      <c r="G62" s="11">
        <f t="shared" si="13"/>
        <v>559381</v>
      </c>
      <c r="H62" s="11">
        <f t="shared" si="13"/>
        <v>500000</v>
      </c>
      <c r="I62" s="11">
        <f t="shared" si="13"/>
        <v>0</v>
      </c>
      <c r="J62" s="11">
        <f>SUM(J61)</f>
        <v>500000</v>
      </c>
      <c r="K62" s="11">
        <f t="shared" si="13"/>
        <v>0</v>
      </c>
      <c r="L62" s="9"/>
    </row>
    <row r="63" spans="1:12" ht="27" customHeight="1">
      <c r="A63" s="6">
        <v>38</v>
      </c>
      <c r="B63" s="10">
        <v>754</v>
      </c>
      <c r="C63" s="10">
        <v>75412</v>
      </c>
      <c r="D63" s="8" t="s">
        <v>68</v>
      </c>
      <c r="E63" s="11">
        <v>640549</v>
      </c>
      <c r="F63" s="11">
        <v>16000</v>
      </c>
      <c r="G63" s="11">
        <v>16000</v>
      </c>
      <c r="H63" s="11"/>
      <c r="I63" s="11"/>
      <c r="J63" s="11"/>
      <c r="K63" s="11"/>
      <c r="L63" s="9" t="s">
        <v>17</v>
      </c>
    </row>
    <row r="64" spans="1:12" ht="15" customHeight="1">
      <c r="A64" s="6"/>
      <c r="B64" s="10"/>
      <c r="C64" s="10"/>
      <c r="D64" s="8" t="s">
        <v>13</v>
      </c>
      <c r="E64" s="11">
        <f>SUM(E63)</f>
        <v>640549</v>
      </c>
      <c r="F64" s="11">
        <f>SUM(F63)</f>
        <v>16000</v>
      </c>
      <c r="G64" s="11">
        <f>SUM(G63)</f>
        <v>16000</v>
      </c>
      <c r="H64" s="11"/>
      <c r="I64" s="11"/>
      <c r="J64" s="11"/>
      <c r="K64" s="11"/>
      <c r="L64" s="9"/>
    </row>
    <row r="65" spans="1:12" ht="16.5" customHeight="1">
      <c r="A65" s="25"/>
      <c r="B65" s="26"/>
      <c r="C65" s="28"/>
      <c r="D65" s="29" t="s">
        <v>19</v>
      </c>
      <c r="E65" s="30">
        <f>SUM(E38,E35,E26,E49,E40)</f>
        <v>1478919</v>
      </c>
      <c r="F65" s="30">
        <f aca="true" t="shared" si="14" ref="F65:K65">SUM(F38,F35,F26,F49,F40)</f>
        <v>739103</v>
      </c>
      <c r="G65" s="30">
        <f t="shared" si="14"/>
        <v>512750</v>
      </c>
      <c r="H65" s="30">
        <f t="shared" si="14"/>
        <v>0</v>
      </c>
      <c r="I65" s="30">
        <f t="shared" si="14"/>
        <v>0</v>
      </c>
      <c r="J65" s="30">
        <f t="shared" si="14"/>
        <v>35002</v>
      </c>
      <c r="K65" s="30">
        <f t="shared" si="14"/>
        <v>191351</v>
      </c>
      <c r="L65" s="27"/>
    </row>
    <row r="66" spans="1:12" ht="15" customHeight="1">
      <c r="A66" s="25"/>
      <c r="B66" s="26"/>
      <c r="C66" s="28"/>
      <c r="D66" s="29" t="s">
        <v>20</v>
      </c>
      <c r="E66" s="30">
        <f>SUM(E33,E60,E16,E42,E47,E23,E56,E62,E44,E51,E64)</f>
        <v>39671045</v>
      </c>
      <c r="F66" s="30">
        <f>SUM(F33,F60,F16,F42,F47,F23,F56,F62,F44,F51,F64)</f>
        <v>15607733</v>
      </c>
      <c r="G66" s="31">
        <f>SUM(G33,G60,G16,G42,G47,G23,G56,G62,G44,G51,G64)</f>
        <v>5529998.4</v>
      </c>
      <c r="H66" s="30">
        <f>SUM(H33,H60,H16,H42,H47,H23,H56,H62,H44,H51)</f>
        <v>3925000</v>
      </c>
      <c r="I66" s="30">
        <f>SUM(I33,I60,I16,I42,I47,I23,I56,I62,I44,I51)</f>
        <v>0</v>
      </c>
      <c r="J66" s="31">
        <f>SUM(J33,J60,J16,J42,J47,J23,J56,J62,J44,J51,)</f>
        <v>743905.6</v>
      </c>
      <c r="K66" s="30">
        <f>SUM(K33,K60,K16,K42,K47,K23,K56,K62,K44,K51)</f>
        <v>5408829</v>
      </c>
      <c r="L66" s="27"/>
    </row>
    <row r="67" spans="1:12" ht="15" customHeight="1">
      <c r="A67" s="26"/>
      <c r="B67" s="26"/>
      <c r="C67" s="26"/>
      <c r="D67" s="28" t="s">
        <v>21</v>
      </c>
      <c r="E67" s="30">
        <f aca="true" t="shared" si="15" ref="E67:K67">SUM(E65:E66)</f>
        <v>41149964</v>
      </c>
      <c r="F67" s="30">
        <f t="shared" si="15"/>
        <v>16346836</v>
      </c>
      <c r="G67" s="31">
        <f>SUM(G65:G66)</f>
        <v>6042748.4</v>
      </c>
      <c r="H67" s="30">
        <f t="shared" si="15"/>
        <v>3925000</v>
      </c>
      <c r="I67" s="30">
        <f t="shared" si="15"/>
        <v>0</v>
      </c>
      <c r="J67" s="31">
        <f t="shared" si="15"/>
        <v>778907.6</v>
      </c>
      <c r="K67" s="30">
        <f t="shared" si="15"/>
        <v>5600180</v>
      </c>
      <c r="L67" s="30"/>
    </row>
    <row r="68" ht="51" customHeight="1"/>
    <row r="69" ht="49.5" customHeight="1"/>
    <row r="70" ht="50.25" customHeight="1"/>
    <row r="71" ht="48.75" customHeight="1"/>
    <row r="72" ht="50.25" customHeight="1"/>
    <row r="73" ht="49.5" customHeight="1"/>
    <row r="74" ht="50.25" customHeight="1"/>
    <row r="75" ht="50.25" customHeight="1"/>
    <row r="76" ht="51.75" customHeight="1"/>
    <row r="77" ht="65.25" customHeight="1"/>
    <row r="78" ht="52.5" customHeight="1"/>
    <row r="79" ht="50.25" customHeight="1"/>
    <row r="80" ht="51.75" customHeight="1"/>
    <row r="81" ht="51.75" customHeight="1"/>
    <row r="82" ht="15.75" customHeight="1"/>
    <row r="83" ht="18.75" customHeight="1"/>
    <row r="84" ht="17.25" customHeight="1"/>
    <row r="85" ht="18" customHeight="1"/>
    <row r="86" ht="24.75" customHeight="1"/>
    <row r="87" ht="16.5" customHeight="1"/>
    <row r="88" ht="48.75" customHeight="1"/>
    <row r="89" ht="48.75" customHeight="1"/>
    <row r="90" ht="18.75" customHeight="1"/>
    <row r="91" ht="16.5" customHeight="1"/>
    <row r="92" ht="31.5" customHeight="1"/>
    <row r="93" ht="31.5" customHeight="1"/>
    <row r="94" ht="14.25" customHeight="1"/>
    <row r="95" ht="14.25" customHeight="1"/>
    <row r="96" ht="36" customHeight="1"/>
    <row r="97" ht="14.25" customHeight="1"/>
    <row r="98" ht="60.75" customHeight="1"/>
    <row r="99" ht="48" customHeight="1"/>
    <row r="100" ht="21.75" customHeight="1"/>
    <row r="101" ht="18.75" customHeight="1"/>
    <row r="102" ht="72" customHeight="1"/>
    <row r="103" ht="18.75" customHeight="1"/>
    <row r="104" ht="18.75" customHeight="1"/>
    <row r="105" ht="26.25" customHeight="1"/>
    <row r="106" ht="18.75" customHeight="1"/>
    <row r="107" ht="18.75" customHeight="1"/>
    <row r="108" ht="75.75" customHeight="1"/>
    <row r="109" ht="18.75" customHeight="1"/>
    <row r="110" ht="18.75" customHeight="1"/>
    <row r="111" ht="48.75" customHeight="1"/>
    <row r="112" ht="27.75" customHeight="1"/>
    <row r="113" ht="18.75" customHeight="1"/>
    <row r="114" ht="38.25" customHeight="1"/>
    <row r="115" ht="18.75" customHeight="1"/>
    <row r="116" ht="51" customHeight="1"/>
    <row r="117" ht="18.75" customHeight="1"/>
    <row r="118" ht="18.75" customHeight="1"/>
    <row r="119" ht="18.75" customHeight="1"/>
    <row r="120" ht="22.5" customHeight="1"/>
  </sheetData>
  <sheetProtection/>
  <mergeCells count="16">
    <mergeCell ref="A2:L2"/>
    <mergeCell ref="A4:A9"/>
    <mergeCell ref="B4:B9"/>
    <mergeCell ref="C4:C9"/>
    <mergeCell ref="D4:D9"/>
    <mergeCell ref="I1:L1"/>
    <mergeCell ref="L4:L9"/>
    <mergeCell ref="E4:E9"/>
    <mergeCell ref="I7:I9"/>
    <mergeCell ref="H6:H9"/>
    <mergeCell ref="J6:J9"/>
    <mergeCell ref="K6:K9"/>
    <mergeCell ref="F4:K4"/>
    <mergeCell ref="G5:K5"/>
    <mergeCell ref="G6:G9"/>
    <mergeCell ref="F5:F9"/>
  </mergeCells>
  <printOptions horizontalCentered="1"/>
  <pageMargins left="0.7086614173228347" right="0.7086614173228347" top="1.1811023622047245" bottom="0.7086614173228347" header="0.5118110236220472" footer="0.5118110236220472"/>
  <pageSetup fitToHeight="0" fitToWidth="0" horizontalDpi="600" verticalDpi="600" orientation="landscape" paperSize="9" scale="75" r:id="rId3"/>
  <headerFooter scaleWithDoc="0" alignWithMargins="0">
    <oddHeader>&amp;R&amp;9  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Małgorzata Adamczyk</cp:lastModifiedBy>
  <cp:lastPrinted>2018-08-27T10:48:50Z</cp:lastPrinted>
  <dcterms:created xsi:type="dcterms:W3CDTF">1998-12-09T13:02:10Z</dcterms:created>
  <dcterms:modified xsi:type="dcterms:W3CDTF">2018-08-31T09:25:09Z</dcterms:modified>
  <cp:category/>
  <cp:version/>
  <cp:contentType/>
  <cp:contentStatus/>
</cp:coreProperties>
</file>